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340" activeTab="0"/>
  </bookViews>
  <sheets>
    <sheet name="資金収支計算書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<sst xmlns="http://schemas.openxmlformats.org/spreadsheetml/2006/main" count="69" uniqueCount="64">
  <si>
    <t>ともっち園拠点区分　資金収支計算書</t>
    <rPh sb="14" eb="17">
      <t>ケイサンショ</t>
    </rPh>
    <phoneticPr fontId="3"/>
  </si>
  <si>
    <t xml:space="preserve">(自)平成27年4月1日 (至）平成28年3月31日 </t>
  </si>
  <si>
    <t>（単位：円）</t>
  </si>
  <si>
    <t>勘　　定　　科　　目</t>
  </si>
  <si>
    <t>予　算(A)</t>
  </si>
  <si>
    <t>決　算(B)</t>
    <rPh sb="0" eb="1">
      <t>ケツ</t>
    </rPh>
    <rPh sb="2" eb="3">
      <t>ザン</t>
    </rPh>
    <phoneticPr fontId="3"/>
  </si>
  <si>
    <t>差異(A)-(B)</t>
  </si>
  <si>
    <t>事業活動による収支</t>
  </si>
  <si>
    <t>保育事業収入</t>
  </si>
  <si>
    <t>保育所運営費収入</t>
  </si>
  <si>
    <t>その他の事業収入</t>
  </si>
  <si>
    <t>補助金事業収入</t>
  </si>
  <si>
    <t>受取利息配当金収入</t>
  </si>
  <si>
    <t>その他の収入</t>
  </si>
  <si>
    <t>受入研修費収入</t>
  </si>
  <si>
    <t>利用者等外給食費収入</t>
  </si>
  <si>
    <t>事業活動収入計</t>
  </si>
  <si>
    <t>人件費支出</t>
  </si>
  <si>
    <t>職員給料支出</t>
  </si>
  <si>
    <t>職員賞与支出</t>
  </si>
  <si>
    <t>非常勤職員給与支出</t>
  </si>
  <si>
    <t>退職給付支出</t>
  </si>
  <si>
    <t>法定福利費支出</t>
  </si>
  <si>
    <t>事業費支出</t>
  </si>
  <si>
    <t>給食費支出</t>
  </si>
  <si>
    <t>保健衛生支出</t>
  </si>
  <si>
    <t>保育材料費支出</t>
  </si>
  <si>
    <t>水道光熱費支出</t>
  </si>
  <si>
    <t>消耗器具備品費支出</t>
  </si>
  <si>
    <t>保険料支出</t>
  </si>
  <si>
    <t>賃借料支出</t>
  </si>
  <si>
    <t>雑支出</t>
  </si>
  <si>
    <t>事務費支出</t>
  </si>
  <si>
    <t>福利厚生費支出</t>
  </si>
  <si>
    <t>旅費交通費支出</t>
  </si>
  <si>
    <t>研修研究費支出</t>
  </si>
  <si>
    <t>事務消耗品費支出</t>
  </si>
  <si>
    <t>修繕費支出</t>
  </si>
  <si>
    <t>通信運搬費支出</t>
  </si>
  <si>
    <t>会議費支出</t>
  </si>
  <si>
    <t>業務委託費支出</t>
  </si>
  <si>
    <t>手数料支出</t>
  </si>
  <si>
    <t>土地建物賃借料支出</t>
  </si>
  <si>
    <t>諸会費支出</t>
  </si>
  <si>
    <t>支払利息支出</t>
  </si>
  <si>
    <t>事業活動支出計</t>
  </si>
  <si>
    <t>事業活動資金収支差額</t>
  </si>
  <si>
    <t>施設整備等にかかる収支</t>
  </si>
  <si>
    <t>施設整備等支出</t>
  </si>
  <si>
    <t>設備資金借入金元金償還支出</t>
  </si>
  <si>
    <t>固定資産取得支出</t>
  </si>
  <si>
    <t>構築物取得支出</t>
    <rPh sb="0" eb="3">
      <t>コウチクブツ</t>
    </rPh>
    <rPh sb="3" eb="5">
      <t>シュトク</t>
    </rPh>
    <rPh sb="5" eb="7">
      <t>シシュツ</t>
    </rPh>
    <phoneticPr fontId="3"/>
  </si>
  <si>
    <t>器具及び備品取得支出</t>
  </si>
  <si>
    <t>施設整備等資金収支差額</t>
  </si>
  <si>
    <t>その他の活動による収支</t>
  </si>
  <si>
    <t>積立資産支出</t>
  </si>
  <si>
    <t>退職給付引当資産支出</t>
  </si>
  <si>
    <t>保育所施設設備整備積立資産支出</t>
  </si>
  <si>
    <t>その他の活動支出計</t>
  </si>
  <si>
    <t>その他の活動資金収支差額</t>
  </si>
  <si>
    <t>予備費支出</t>
  </si>
  <si>
    <t>当期資金収支差額合計</t>
  </si>
  <si>
    <t>前期末支払資金残高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</si>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</sst>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ＭＳ 明朝"/>
      <family val="1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26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4" xfId="20" applyNumberFormat="1" applyFont="1" applyBorder="1" applyAlignment="1">
      <alignment vertical="center"/>
    </xf>
    <xf numFmtId="176" fontId="2" fillId="0" borderId="4" xfId="2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1639;&#26360;&#39006;H28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補正予算"/>
      <sheetName val="予算との比較"/>
      <sheetName val="次年度予算書"/>
      <sheetName val="資金収支まとめ"/>
      <sheetName val="資金収支計算書"/>
      <sheetName val="資金収支明細書"/>
      <sheetName val="事業活動まとめ"/>
      <sheetName val="事業活動計算書"/>
      <sheetName val="貸借対照表"/>
      <sheetName val="財産目録"/>
      <sheetName val="注記"/>
    </sheetNames>
    <sheetDataSet>
      <sheetData sheetId="0">
        <row r="7">
          <cell r="G7">
            <v>74000000</v>
          </cell>
        </row>
        <row r="9">
          <cell r="G9">
            <v>8000000</v>
          </cell>
        </row>
        <row r="10">
          <cell r="G10">
            <v>70000</v>
          </cell>
        </row>
        <row r="11">
          <cell r="G11">
            <v>4000</v>
          </cell>
        </row>
        <row r="13">
          <cell r="G13">
            <v>30000</v>
          </cell>
        </row>
        <row r="14">
          <cell r="G14">
            <v>600000</v>
          </cell>
        </row>
        <row r="17">
          <cell r="G17">
            <v>35000000</v>
          </cell>
        </row>
        <row r="18">
          <cell r="G18">
            <v>12000000</v>
          </cell>
        </row>
        <row r="19">
          <cell r="G19">
            <v>6000000</v>
          </cell>
        </row>
        <row r="20">
          <cell r="G20">
            <v>450000</v>
          </cell>
        </row>
        <row r="21">
          <cell r="G21">
            <v>8500000</v>
          </cell>
        </row>
        <row r="23">
          <cell r="G23">
            <v>3100000</v>
          </cell>
        </row>
        <row r="24">
          <cell r="G24">
            <v>200000</v>
          </cell>
        </row>
        <row r="25">
          <cell r="G25">
            <v>900000</v>
          </cell>
        </row>
        <row r="26">
          <cell r="G26">
            <v>1200000</v>
          </cell>
        </row>
        <row r="27">
          <cell r="G27">
            <v>700000</v>
          </cell>
        </row>
        <row r="28">
          <cell r="G28">
            <v>10000</v>
          </cell>
        </row>
        <row r="29">
          <cell r="G29">
            <v>300000</v>
          </cell>
        </row>
        <row r="30">
          <cell r="G30">
            <v>100000</v>
          </cell>
        </row>
        <row r="32">
          <cell r="G32">
            <v>700000</v>
          </cell>
        </row>
        <row r="33">
          <cell r="G33">
            <v>50000</v>
          </cell>
        </row>
        <row r="34">
          <cell r="G34">
            <v>50000</v>
          </cell>
        </row>
        <row r="35">
          <cell r="G35">
            <v>300000</v>
          </cell>
        </row>
        <row r="36">
          <cell r="G36">
            <v>70000</v>
          </cell>
        </row>
        <row r="37">
          <cell r="G37">
            <v>600000</v>
          </cell>
        </row>
        <row r="38">
          <cell r="G38">
            <v>200000</v>
          </cell>
        </row>
        <row r="39">
          <cell r="G39">
            <v>10000</v>
          </cell>
        </row>
        <row r="40">
          <cell r="G40">
            <v>250000</v>
          </cell>
        </row>
        <row r="41">
          <cell r="G41">
            <v>1600000</v>
          </cell>
        </row>
        <row r="42">
          <cell r="G42">
            <v>30000</v>
          </cell>
        </row>
        <row r="43">
          <cell r="G43">
            <v>250000</v>
          </cell>
        </row>
        <row r="44">
          <cell r="G44">
            <v>1920000</v>
          </cell>
        </row>
        <row r="45">
          <cell r="G45">
            <v>70000</v>
          </cell>
        </row>
        <row r="46">
          <cell r="G46">
            <v>40000</v>
          </cell>
        </row>
        <row r="47">
          <cell r="G47">
            <v>117895</v>
          </cell>
        </row>
        <row r="52">
          <cell r="G52">
            <v>730000</v>
          </cell>
        </row>
        <row r="54">
          <cell r="G54">
            <v>500000</v>
          </cell>
        </row>
        <row r="55">
          <cell r="G55">
            <v>850000</v>
          </cell>
        </row>
        <row r="59">
          <cell r="G59">
            <v>550000</v>
          </cell>
        </row>
        <row r="60">
          <cell r="G60">
            <v>3000000</v>
          </cell>
        </row>
        <row r="63">
          <cell r="G63">
            <v>2356105</v>
          </cell>
        </row>
      </sheetData>
      <sheetData sheetId="1"/>
      <sheetData sheetId="2"/>
      <sheetData sheetId="3"/>
      <sheetData sheetId="4"/>
      <sheetData sheetId="5">
        <row r="8">
          <cell r="H8">
            <v>74242560</v>
          </cell>
        </row>
        <row r="10">
          <cell r="H10">
            <v>8040808</v>
          </cell>
        </row>
        <row r="11">
          <cell r="H11">
            <v>72440</v>
          </cell>
        </row>
        <row r="12">
          <cell r="H12">
            <v>9201</v>
          </cell>
        </row>
        <row r="14">
          <cell r="H14">
            <v>20000</v>
          </cell>
        </row>
        <row r="15">
          <cell r="H15">
            <v>725000</v>
          </cell>
        </row>
        <row r="18">
          <cell r="H18">
            <v>34187553</v>
          </cell>
        </row>
        <row r="19">
          <cell r="H19">
            <v>11354922</v>
          </cell>
        </row>
        <row r="20">
          <cell r="H20">
            <v>6114975</v>
          </cell>
        </row>
        <row r="21">
          <cell r="H21">
            <v>447000</v>
          </cell>
        </row>
        <row r="22">
          <cell r="H22">
            <v>8232606</v>
          </cell>
        </row>
        <row r="24">
          <cell r="H24">
            <v>3073068</v>
          </cell>
        </row>
        <row r="25">
          <cell r="H25">
            <v>174821</v>
          </cell>
        </row>
        <row r="26">
          <cell r="H26">
            <v>931612</v>
          </cell>
        </row>
        <row r="27">
          <cell r="H27">
            <v>1187411</v>
          </cell>
        </row>
        <row r="28">
          <cell r="H28">
            <v>481769</v>
          </cell>
        </row>
        <row r="29">
          <cell r="H29">
            <v>8775</v>
          </cell>
        </row>
        <row r="30">
          <cell r="H30">
            <v>280700</v>
          </cell>
        </row>
        <row r="31">
          <cell r="H31">
            <v>73269</v>
          </cell>
        </row>
        <row r="33">
          <cell r="H33">
            <v>670270</v>
          </cell>
        </row>
        <row r="34">
          <cell r="H34">
            <v>44440</v>
          </cell>
        </row>
        <row r="35">
          <cell r="H35">
            <v>42550</v>
          </cell>
        </row>
        <row r="36">
          <cell r="H36">
            <v>160066</v>
          </cell>
        </row>
        <row r="37">
          <cell r="H37">
            <v>62495</v>
          </cell>
        </row>
        <row r="38">
          <cell r="H38">
            <v>202716</v>
          </cell>
        </row>
        <row r="39">
          <cell r="H39">
            <v>162116</v>
          </cell>
        </row>
        <row r="40">
          <cell r="H40">
            <v>0</v>
          </cell>
        </row>
        <row r="41">
          <cell r="H41">
            <v>245760</v>
          </cell>
        </row>
        <row r="42">
          <cell r="H42">
            <v>1426181</v>
          </cell>
        </row>
        <row r="43">
          <cell r="H43">
            <v>26580</v>
          </cell>
        </row>
        <row r="44">
          <cell r="H44">
            <v>183600</v>
          </cell>
        </row>
        <row r="45">
          <cell r="H45">
            <v>1920000</v>
          </cell>
        </row>
        <row r="46">
          <cell r="H46">
            <v>70200</v>
          </cell>
        </row>
        <row r="47">
          <cell r="H47">
            <v>34738</v>
          </cell>
        </row>
        <row r="48">
          <cell r="H48">
            <v>117895</v>
          </cell>
        </row>
        <row r="53">
          <cell r="H53">
            <v>730000</v>
          </cell>
        </row>
        <row r="55">
          <cell r="H55">
            <v>366606</v>
          </cell>
        </row>
        <row r="56">
          <cell r="H56">
            <v>849888</v>
          </cell>
        </row>
        <row r="60">
          <cell r="H60">
            <v>558400</v>
          </cell>
        </row>
        <row r="61">
          <cell r="H61">
            <v>3000000</v>
          </cell>
        </row>
        <row r="67">
          <cell r="H67">
            <v>11638330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abSelected="1" workbookViewId="0" topLeftCell="A1">
      <selection activeCell="M51" sqref="M51"/>
    </sheetView>
  </sheetViews>
  <sheetFormatPr defaultColWidth="9.140625" defaultRowHeight="15"/>
  <cols>
    <col min="1" max="2" width="2.7109375" style="1" customWidth="1"/>
    <col min="3" max="3" width="3.421875" style="1" customWidth="1"/>
    <col min="4" max="4" width="9.00390625" style="1" customWidth="1"/>
    <col min="5" max="5" width="15.7109375" style="1" customWidth="1"/>
    <col min="6" max="6" width="13.00390625" style="1" customWidth="1"/>
    <col min="7" max="7" width="13.421875" style="1" customWidth="1"/>
    <col min="8" max="8" width="14.7109375" style="1" customWidth="1"/>
    <col min="9" max="9" width="9.00390625" style="1" customWidth="1"/>
    <col min="10" max="10" width="3.57421875" style="1" customWidth="1"/>
    <col min="11" max="16384" width="9.00390625" style="1" customWidth="1"/>
  </cols>
  <sheetData>
    <row r="1" ht="15">
      <c r="A1" s="1" t="s">
        <v>0</v>
      </c>
    </row>
    <row r="2" ht="15">
      <c r="B2" s="1" t="s">
        <v>1</v>
      </c>
    </row>
    <row r="3" ht="15">
      <c r="H3" s="1" t="s">
        <v>2</v>
      </c>
    </row>
    <row r="4" spans="1:26" ht="15">
      <c r="A4" s="2"/>
      <c r="B4" s="3"/>
      <c r="C4" s="3" t="s">
        <v>3</v>
      </c>
      <c r="D4" s="3"/>
      <c r="E4" s="4"/>
      <c r="F4" s="5" t="s">
        <v>4</v>
      </c>
      <c r="G4" s="5" t="s">
        <v>5</v>
      </c>
      <c r="H4" s="5" t="s">
        <v>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6" t="s">
        <v>7</v>
      </c>
      <c r="B5" s="7"/>
      <c r="C5" s="7"/>
      <c r="D5" s="7"/>
      <c r="E5" s="8"/>
      <c r="F5" s="6"/>
      <c r="G5" s="9"/>
      <c r="H5" s="8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">
      <c r="A6" s="10"/>
      <c r="B6" s="11" t="s">
        <v>8</v>
      </c>
      <c r="C6" s="11"/>
      <c r="D6" s="11"/>
      <c r="E6" s="12"/>
      <c r="F6" s="13">
        <f>F7+F8</f>
        <v>82070000</v>
      </c>
      <c r="G6" s="14">
        <f>G7+G8</f>
        <v>82355808</v>
      </c>
      <c r="H6" s="15">
        <f>F6-G6</f>
        <v>-285808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>
      <c r="A7" s="10"/>
      <c r="B7" s="11"/>
      <c r="C7" s="11" t="s">
        <v>9</v>
      </c>
      <c r="D7" s="11"/>
      <c r="E7" s="12"/>
      <c r="F7" s="6">
        <f>'[1]補正予算'!G7</f>
        <v>74000000</v>
      </c>
      <c r="G7" s="16">
        <f>'[1]資金収支明細書'!H8</f>
        <v>74242560</v>
      </c>
      <c r="H7" s="8">
        <f aca="true" t="shared" si="0" ref="H7:H67">F7-G7</f>
        <v>-242560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>
      <c r="A8" s="10"/>
      <c r="B8" s="11"/>
      <c r="C8" s="11" t="s">
        <v>10</v>
      </c>
      <c r="D8" s="11"/>
      <c r="E8" s="12"/>
      <c r="F8" s="13">
        <f>SUM(F9:F10)</f>
        <v>8070000</v>
      </c>
      <c r="G8" s="14">
        <f>SUM(G9:G10)</f>
        <v>8113248</v>
      </c>
      <c r="H8" s="15">
        <f t="shared" si="0"/>
        <v>-43248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>
      <c r="A9" s="10"/>
      <c r="B9" s="11"/>
      <c r="C9" s="11"/>
      <c r="D9" s="11" t="s">
        <v>11</v>
      </c>
      <c r="E9" s="12"/>
      <c r="F9" s="10">
        <f>'[1]補正予算'!G9</f>
        <v>8000000</v>
      </c>
      <c r="G9" s="17">
        <f>'[1]資金収支明細書'!H10</f>
        <v>8040808</v>
      </c>
      <c r="H9" s="12">
        <f t="shared" si="0"/>
        <v>-40808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">
      <c r="A10" s="10"/>
      <c r="B10" s="11"/>
      <c r="C10" s="11"/>
      <c r="D10" s="11" t="s">
        <v>10</v>
      </c>
      <c r="E10" s="12"/>
      <c r="F10" s="10">
        <f>'[1]補正予算'!G10</f>
        <v>70000</v>
      </c>
      <c r="G10" s="17">
        <f>'[1]資金収支明細書'!H11</f>
        <v>72440</v>
      </c>
      <c r="H10" s="12">
        <f t="shared" si="0"/>
        <v>-2440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">
      <c r="A11" s="10"/>
      <c r="B11" s="11" t="s">
        <v>12</v>
      </c>
      <c r="C11" s="11"/>
      <c r="D11" s="11"/>
      <c r="E11" s="12"/>
      <c r="F11" s="10">
        <f>'[1]補正予算'!G11</f>
        <v>4000</v>
      </c>
      <c r="G11" s="17">
        <f>'[1]資金収支明細書'!H12</f>
        <v>9201</v>
      </c>
      <c r="H11" s="12">
        <f t="shared" si="0"/>
        <v>-5201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>
      <c r="A12" s="10"/>
      <c r="B12" s="11" t="s">
        <v>13</v>
      </c>
      <c r="C12" s="11"/>
      <c r="D12" s="11"/>
      <c r="E12" s="12"/>
      <c r="F12" s="2">
        <f>SUM(F13:F14)</f>
        <v>630000</v>
      </c>
      <c r="G12" s="18">
        <f>SUM(G13:G14)</f>
        <v>745000</v>
      </c>
      <c r="H12" s="4">
        <f t="shared" si="0"/>
        <v>-115000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">
      <c r="A13" s="10"/>
      <c r="B13" s="11"/>
      <c r="C13" s="11" t="s">
        <v>14</v>
      </c>
      <c r="D13" s="11"/>
      <c r="E13" s="12"/>
      <c r="F13" s="10">
        <f>'[1]補正予算'!G13</f>
        <v>30000</v>
      </c>
      <c r="G13" s="17">
        <f>'[1]資金収支明細書'!H14</f>
        <v>20000</v>
      </c>
      <c r="H13" s="12">
        <f t="shared" si="0"/>
        <v>10000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">
      <c r="A14" s="10"/>
      <c r="B14" s="11"/>
      <c r="C14" s="11" t="s">
        <v>15</v>
      </c>
      <c r="D14" s="11"/>
      <c r="E14" s="12"/>
      <c r="F14" s="10">
        <f>'[1]補正予算'!G14</f>
        <v>600000</v>
      </c>
      <c r="G14" s="17">
        <f>'[1]資金収支明細書'!H15</f>
        <v>725000</v>
      </c>
      <c r="H14" s="12">
        <f t="shared" si="0"/>
        <v>-125000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">
      <c r="A15" s="13"/>
      <c r="B15" s="19" t="s">
        <v>16</v>
      </c>
      <c r="C15" s="19"/>
      <c r="D15" s="19"/>
      <c r="E15" s="15"/>
      <c r="F15" s="2">
        <f>F6+F11+F12</f>
        <v>82704000</v>
      </c>
      <c r="G15" s="18">
        <f>G6+G11+G12</f>
        <v>83110009</v>
      </c>
      <c r="H15" s="4">
        <f t="shared" si="0"/>
        <v>-406009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">
      <c r="A16" s="6"/>
      <c r="B16" s="7" t="s">
        <v>17</v>
      </c>
      <c r="C16" s="7"/>
      <c r="D16" s="7"/>
      <c r="E16" s="8"/>
      <c r="F16" s="18">
        <f>SUM(F17:F21)</f>
        <v>61950000</v>
      </c>
      <c r="G16" s="18">
        <f>SUM(G17:G21)</f>
        <v>60337056</v>
      </c>
      <c r="H16" s="18">
        <f t="shared" si="0"/>
        <v>1612944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">
      <c r="A17" s="10"/>
      <c r="B17" s="11"/>
      <c r="C17" s="11" t="s">
        <v>18</v>
      </c>
      <c r="D17" s="11"/>
      <c r="E17" s="12"/>
      <c r="F17" s="9">
        <f>'[1]補正予算'!G17</f>
        <v>35000000</v>
      </c>
      <c r="G17" s="17">
        <f>'[1]資金収支明細書'!H18</f>
        <v>34187553</v>
      </c>
      <c r="H17" s="20">
        <f t="shared" si="0"/>
        <v>812447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">
      <c r="A18" s="10"/>
      <c r="B18" s="11"/>
      <c r="C18" s="11" t="s">
        <v>19</v>
      </c>
      <c r="D18" s="11"/>
      <c r="E18" s="12"/>
      <c r="F18" s="20">
        <f>'[1]補正予算'!G18</f>
        <v>12000000</v>
      </c>
      <c r="G18" s="17">
        <f>'[1]資金収支明細書'!H19</f>
        <v>11354922</v>
      </c>
      <c r="H18" s="20">
        <f t="shared" si="0"/>
        <v>645078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">
      <c r="A19" s="10"/>
      <c r="B19" s="11"/>
      <c r="C19" s="11" t="s">
        <v>20</v>
      </c>
      <c r="D19" s="11"/>
      <c r="E19" s="12"/>
      <c r="F19" s="20">
        <f>'[1]補正予算'!G19</f>
        <v>6000000</v>
      </c>
      <c r="G19" s="17">
        <f>'[1]資金収支明細書'!H20</f>
        <v>6114975</v>
      </c>
      <c r="H19" s="20">
        <f t="shared" si="0"/>
        <v>-114975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">
      <c r="A20" s="10"/>
      <c r="B20" s="11"/>
      <c r="C20" s="11" t="s">
        <v>21</v>
      </c>
      <c r="D20" s="11"/>
      <c r="E20" s="12"/>
      <c r="F20" s="20">
        <f>'[1]補正予算'!G20</f>
        <v>450000</v>
      </c>
      <c r="G20" s="17">
        <f>'[1]資金収支明細書'!H21</f>
        <v>447000</v>
      </c>
      <c r="H20" s="20">
        <f t="shared" si="0"/>
        <v>3000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>
      <c r="A21" s="13"/>
      <c r="B21" s="19"/>
      <c r="C21" s="19" t="s">
        <v>22</v>
      </c>
      <c r="D21" s="19"/>
      <c r="E21" s="15"/>
      <c r="F21" s="14">
        <f>'[1]補正予算'!G21</f>
        <v>8500000</v>
      </c>
      <c r="G21" s="17">
        <f>'[1]資金収支明細書'!H22</f>
        <v>8232606</v>
      </c>
      <c r="H21" s="14">
        <f t="shared" si="0"/>
        <v>267394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">
      <c r="A22" s="6"/>
      <c r="B22" s="7" t="s">
        <v>23</v>
      </c>
      <c r="C22" s="7"/>
      <c r="D22" s="7"/>
      <c r="E22" s="8"/>
      <c r="F22" s="18">
        <f>SUM(F23:F30)</f>
        <v>6510000</v>
      </c>
      <c r="G22" s="18">
        <f>SUM(G23:G30)</f>
        <v>6211425</v>
      </c>
      <c r="H22" s="18">
        <f t="shared" si="0"/>
        <v>298575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">
      <c r="A23" s="10"/>
      <c r="B23" s="11"/>
      <c r="C23" s="11" t="s">
        <v>24</v>
      </c>
      <c r="D23" s="11"/>
      <c r="E23" s="12"/>
      <c r="F23" s="20">
        <f>'[1]補正予算'!G23</f>
        <v>3100000</v>
      </c>
      <c r="G23" s="17">
        <f>'[1]資金収支明細書'!H24</f>
        <v>3073068</v>
      </c>
      <c r="H23" s="20">
        <f t="shared" si="0"/>
        <v>26932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">
      <c r="A24" s="10"/>
      <c r="B24" s="11"/>
      <c r="C24" s="11" t="s">
        <v>25</v>
      </c>
      <c r="D24" s="11"/>
      <c r="E24" s="12"/>
      <c r="F24" s="20">
        <f>'[1]補正予算'!G24</f>
        <v>200000</v>
      </c>
      <c r="G24" s="17">
        <f>'[1]資金収支明細書'!H25</f>
        <v>174821</v>
      </c>
      <c r="H24" s="20">
        <f t="shared" si="0"/>
        <v>25179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">
      <c r="A25" s="10"/>
      <c r="B25" s="11"/>
      <c r="C25" s="11" t="s">
        <v>26</v>
      </c>
      <c r="D25" s="11"/>
      <c r="E25" s="12"/>
      <c r="F25" s="20">
        <f>'[1]補正予算'!G25</f>
        <v>900000</v>
      </c>
      <c r="G25" s="17">
        <f>'[1]資金収支明細書'!H26</f>
        <v>931612</v>
      </c>
      <c r="H25" s="20">
        <f t="shared" si="0"/>
        <v>-31612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">
      <c r="A26" s="10"/>
      <c r="B26" s="11"/>
      <c r="C26" s="11" t="s">
        <v>27</v>
      </c>
      <c r="D26" s="11"/>
      <c r="E26" s="12"/>
      <c r="F26" s="20">
        <f>'[1]補正予算'!G26</f>
        <v>1200000</v>
      </c>
      <c r="G26" s="17">
        <f>'[1]資金収支明細書'!H27</f>
        <v>1187411</v>
      </c>
      <c r="H26" s="20">
        <f t="shared" si="0"/>
        <v>12589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">
      <c r="A27" s="10"/>
      <c r="B27" s="11"/>
      <c r="C27" s="11" t="s">
        <v>28</v>
      </c>
      <c r="D27" s="11"/>
      <c r="E27" s="12"/>
      <c r="F27" s="20">
        <f>'[1]補正予算'!G27</f>
        <v>700000</v>
      </c>
      <c r="G27" s="17">
        <f>'[1]資金収支明細書'!H28</f>
        <v>481769</v>
      </c>
      <c r="H27" s="20">
        <f t="shared" si="0"/>
        <v>218231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">
      <c r="A28" s="10"/>
      <c r="B28" s="11"/>
      <c r="C28" s="11" t="s">
        <v>29</v>
      </c>
      <c r="D28" s="11"/>
      <c r="E28" s="12"/>
      <c r="F28" s="20">
        <f>'[1]補正予算'!G28</f>
        <v>10000</v>
      </c>
      <c r="G28" s="17">
        <f>'[1]資金収支明細書'!H29</f>
        <v>8775</v>
      </c>
      <c r="H28" s="20">
        <f t="shared" si="0"/>
        <v>1225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">
      <c r="A29" s="10"/>
      <c r="B29" s="11"/>
      <c r="C29" s="11" t="s">
        <v>30</v>
      </c>
      <c r="D29" s="11"/>
      <c r="E29" s="12"/>
      <c r="F29" s="20">
        <f>'[1]補正予算'!G29</f>
        <v>300000</v>
      </c>
      <c r="G29" s="17">
        <f>'[1]資金収支明細書'!H30</f>
        <v>280700</v>
      </c>
      <c r="H29" s="20">
        <f t="shared" si="0"/>
        <v>19300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">
      <c r="A30" s="13"/>
      <c r="B30" s="19"/>
      <c r="C30" s="19" t="s">
        <v>31</v>
      </c>
      <c r="D30" s="19"/>
      <c r="E30" s="15"/>
      <c r="F30" s="14">
        <f>'[1]補正予算'!G30</f>
        <v>100000</v>
      </c>
      <c r="G30" s="17">
        <f>'[1]資金収支明細書'!H31</f>
        <v>73269</v>
      </c>
      <c r="H30" s="14">
        <f t="shared" si="0"/>
        <v>26731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">
      <c r="A31" s="6"/>
      <c r="B31" s="7" t="s">
        <v>32</v>
      </c>
      <c r="C31" s="7"/>
      <c r="D31" s="7"/>
      <c r="E31" s="8"/>
      <c r="F31" s="2">
        <f>SUM(F32:F46)</f>
        <v>6140000</v>
      </c>
      <c r="G31" s="18">
        <f>SUM(G32:G46)</f>
        <v>5251712</v>
      </c>
      <c r="H31" s="18">
        <f t="shared" si="0"/>
        <v>888288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">
      <c r="A32" s="10"/>
      <c r="B32" s="11"/>
      <c r="C32" s="11" t="s">
        <v>33</v>
      </c>
      <c r="D32" s="11"/>
      <c r="E32" s="12"/>
      <c r="F32" s="1">
        <f>'[1]補正予算'!G32</f>
        <v>700000</v>
      </c>
      <c r="G32" s="17">
        <f>'[1]資金収支明細書'!H33</f>
        <v>670270</v>
      </c>
      <c r="H32" s="20">
        <f t="shared" si="0"/>
        <v>29730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">
      <c r="A33" s="10"/>
      <c r="B33" s="11"/>
      <c r="C33" s="11" t="s">
        <v>34</v>
      </c>
      <c r="D33" s="11"/>
      <c r="E33" s="12"/>
      <c r="F33" s="1">
        <f>'[1]補正予算'!G33</f>
        <v>50000</v>
      </c>
      <c r="G33" s="17">
        <f>'[1]資金収支明細書'!H34</f>
        <v>44440</v>
      </c>
      <c r="H33" s="20">
        <f t="shared" si="0"/>
        <v>5560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">
      <c r="A34" s="10"/>
      <c r="B34" s="11"/>
      <c r="C34" s="11" t="s">
        <v>35</v>
      </c>
      <c r="D34" s="11"/>
      <c r="E34" s="12"/>
      <c r="F34" s="1">
        <f>'[1]補正予算'!G34</f>
        <v>50000</v>
      </c>
      <c r="G34" s="17">
        <f>'[1]資金収支明細書'!H35</f>
        <v>42550</v>
      </c>
      <c r="H34" s="20">
        <f t="shared" si="0"/>
        <v>7450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">
      <c r="A35" s="10"/>
      <c r="B35" s="11"/>
      <c r="C35" s="11" t="s">
        <v>36</v>
      </c>
      <c r="D35" s="11"/>
      <c r="E35" s="12"/>
      <c r="F35" s="1">
        <f>'[1]補正予算'!G35</f>
        <v>300000</v>
      </c>
      <c r="G35" s="17">
        <f>'[1]資金収支明細書'!H36</f>
        <v>160066</v>
      </c>
      <c r="H35" s="20">
        <f t="shared" si="0"/>
        <v>139934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">
      <c r="A36" s="10"/>
      <c r="B36" s="11"/>
      <c r="C36" s="11" t="s">
        <v>27</v>
      </c>
      <c r="D36" s="11"/>
      <c r="E36" s="12"/>
      <c r="F36" s="1">
        <f>'[1]補正予算'!G36</f>
        <v>70000</v>
      </c>
      <c r="G36" s="17">
        <f>'[1]資金収支明細書'!H37</f>
        <v>62495</v>
      </c>
      <c r="H36" s="20">
        <f t="shared" si="0"/>
        <v>7505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">
      <c r="A37" s="10"/>
      <c r="B37" s="11"/>
      <c r="C37" s="11" t="s">
        <v>37</v>
      </c>
      <c r="D37" s="11"/>
      <c r="E37" s="12"/>
      <c r="F37" s="1">
        <f>'[1]補正予算'!G37</f>
        <v>600000</v>
      </c>
      <c r="G37" s="17">
        <f>'[1]資金収支明細書'!H38</f>
        <v>202716</v>
      </c>
      <c r="H37" s="20">
        <f t="shared" si="0"/>
        <v>397284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">
      <c r="A38" s="10"/>
      <c r="B38" s="11"/>
      <c r="C38" s="11" t="s">
        <v>38</v>
      </c>
      <c r="D38" s="11"/>
      <c r="E38" s="12"/>
      <c r="F38" s="1">
        <f>'[1]補正予算'!G38</f>
        <v>200000</v>
      </c>
      <c r="G38" s="17">
        <f>'[1]資金収支明細書'!H39</f>
        <v>162116</v>
      </c>
      <c r="H38" s="20">
        <f t="shared" si="0"/>
        <v>37884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">
      <c r="A39" s="10"/>
      <c r="B39" s="11"/>
      <c r="C39" s="11" t="s">
        <v>39</v>
      </c>
      <c r="D39" s="11"/>
      <c r="E39" s="12"/>
      <c r="F39" s="1">
        <f>'[1]補正予算'!G39</f>
        <v>10000</v>
      </c>
      <c r="G39" s="17">
        <f>'[1]資金収支明細書'!H40</f>
        <v>0</v>
      </c>
      <c r="H39" s="20">
        <f t="shared" si="0"/>
        <v>10000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">
      <c r="A40" s="10"/>
      <c r="B40" s="11"/>
      <c r="C40" s="11" t="s">
        <v>40</v>
      </c>
      <c r="D40" s="11"/>
      <c r="E40" s="12"/>
      <c r="F40" s="1">
        <f>'[1]補正予算'!G40</f>
        <v>250000</v>
      </c>
      <c r="G40" s="17">
        <f>'[1]資金収支明細書'!H41</f>
        <v>245760</v>
      </c>
      <c r="H40" s="20">
        <f t="shared" si="0"/>
        <v>4240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">
      <c r="A41" s="10"/>
      <c r="B41" s="11"/>
      <c r="C41" s="11" t="s">
        <v>41</v>
      </c>
      <c r="D41" s="11"/>
      <c r="E41" s="12"/>
      <c r="F41" s="1">
        <f>'[1]補正予算'!G41</f>
        <v>1600000</v>
      </c>
      <c r="G41" s="17">
        <f>'[1]資金収支明細書'!H42</f>
        <v>1426181</v>
      </c>
      <c r="H41" s="20">
        <f t="shared" si="0"/>
        <v>173819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">
      <c r="A42" s="10"/>
      <c r="B42" s="11"/>
      <c r="C42" s="11" t="s">
        <v>29</v>
      </c>
      <c r="D42" s="11"/>
      <c r="E42" s="12"/>
      <c r="F42" s="1">
        <f>'[1]補正予算'!G42</f>
        <v>30000</v>
      </c>
      <c r="G42" s="17">
        <f>'[1]資金収支明細書'!H43</f>
        <v>26580</v>
      </c>
      <c r="H42" s="20">
        <f t="shared" si="0"/>
        <v>3420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>
      <c r="A43" s="10"/>
      <c r="B43" s="11"/>
      <c r="C43" s="11" t="s">
        <v>30</v>
      </c>
      <c r="D43" s="11"/>
      <c r="E43" s="12"/>
      <c r="F43" s="1">
        <f>'[1]補正予算'!G43</f>
        <v>250000</v>
      </c>
      <c r="G43" s="17">
        <f>'[1]資金収支明細書'!H44</f>
        <v>183600</v>
      </c>
      <c r="H43" s="20">
        <f t="shared" si="0"/>
        <v>66400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">
      <c r="A44" s="10"/>
      <c r="B44" s="11"/>
      <c r="C44" s="11" t="s">
        <v>42</v>
      </c>
      <c r="D44" s="11"/>
      <c r="E44" s="12"/>
      <c r="F44" s="1">
        <f>'[1]補正予算'!G44</f>
        <v>1920000</v>
      </c>
      <c r="G44" s="17">
        <f>'[1]資金収支明細書'!H45</f>
        <v>1920000</v>
      </c>
      <c r="H44" s="20">
        <f t="shared" si="0"/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">
      <c r="A45" s="10"/>
      <c r="B45" s="11"/>
      <c r="C45" s="11" t="s">
        <v>43</v>
      </c>
      <c r="D45" s="11"/>
      <c r="E45" s="12"/>
      <c r="F45" s="1">
        <f>'[1]補正予算'!G45</f>
        <v>70000</v>
      </c>
      <c r="G45" s="17">
        <f>'[1]資金収支明細書'!H46</f>
        <v>70200</v>
      </c>
      <c r="H45" s="20">
        <f t="shared" si="0"/>
        <v>-200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>
      <c r="A46" s="10"/>
      <c r="B46" s="11"/>
      <c r="C46" s="11" t="s">
        <v>31</v>
      </c>
      <c r="D46" s="11"/>
      <c r="E46" s="12"/>
      <c r="F46" s="1">
        <f>'[1]補正予算'!G46</f>
        <v>40000</v>
      </c>
      <c r="G46" s="17">
        <f>'[1]資金収支明細書'!H47</f>
        <v>34738</v>
      </c>
      <c r="H46" s="20">
        <f t="shared" si="0"/>
        <v>5262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13"/>
      <c r="B47" s="19" t="s">
        <v>44</v>
      </c>
      <c r="C47" s="19"/>
      <c r="D47" s="19"/>
      <c r="E47" s="15"/>
      <c r="F47" s="2">
        <f>'[1]補正予算'!G47</f>
        <v>117895</v>
      </c>
      <c r="G47" s="21">
        <f>'[1]資金収支明細書'!H48</f>
        <v>117895</v>
      </c>
      <c r="H47" s="18">
        <f t="shared" si="0"/>
        <v>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2"/>
      <c r="B48" s="3" t="s">
        <v>45</v>
      </c>
      <c r="C48" s="3"/>
      <c r="D48" s="3"/>
      <c r="E48" s="4"/>
      <c r="F48" s="2">
        <f>F47+F31+F22+F16</f>
        <v>74717895</v>
      </c>
      <c r="G48" s="18">
        <f>G47+G31+G22+G16</f>
        <v>71918088</v>
      </c>
      <c r="H48" s="4">
        <f t="shared" si="0"/>
        <v>2799807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">
      <c r="A49" s="2" t="s">
        <v>46</v>
      </c>
      <c r="B49" s="3"/>
      <c r="C49" s="3"/>
      <c r="D49" s="3"/>
      <c r="E49" s="4"/>
      <c r="F49" s="2">
        <f>F15-F48</f>
        <v>7986105</v>
      </c>
      <c r="G49" s="18">
        <f>G15-G48</f>
        <v>11191921</v>
      </c>
      <c r="H49" s="4">
        <f t="shared" si="0"/>
        <v>-3205816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8" ht="15">
      <c r="A50" s="6" t="s">
        <v>47</v>
      </c>
      <c r="B50" s="7"/>
      <c r="C50" s="7"/>
      <c r="D50" s="7"/>
      <c r="E50" s="8"/>
      <c r="F50" s="9"/>
      <c r="G50" s="9"/>
      <c r="H50" s="9"/>
    </row>
    <row r="51" spans="1:8" ht="15">
      <c r="A51" s="10"/>
      <c r="B51" s="11" t="s">
        <v>48</v>
      </c>
      <c r="C51" s="11"/>
      <c r="D51" s="11"/>
      <c r="E51" s="12"/>
      <c r="F51" s="14">
        <f>F52+F53</f>
        <v>2080000</v>
      </c>
      <c r="G51" s="14">
        <f>G52+G53</f>
        <v>1946494</v>
      </c>
      <c r="H51" s="14">
        <f t="shared" si="0"/>
        <v>133506</v>
      </c>
    </row>
    <row r="52" spans="1:8" ht="15">
      <c r="A52" s="10"/>
      <c r="B52" s="11"/>
      <c r="C52" s="11" t="s">
        <v>49</v>
      </c>
      <c r="D52" s="11"/>
      <c r="E52" s="12"/>
      <c r="F52" s="20">
        <f>'[1]補正予算'!G52</f>
        <v>730000</v>
      </c>
      <c r="G52" s="17">
        <f>'[1]資金収支明細書'!H53</f>
        <v>730000</v>
      </c>
      <c r="H52" s="20">
        <f t="shared" si="0"/>
        <v>0</v>
      </c>
    </row>
    <row r="53" spans="1:8" ht="15">
      <c r="A53" s="10"/>
      <c r="B53" s="11"/>
      <c r="C53" s="11" t="s">
        <v>50</v>
      </c>
      <c r="D53" s="11"/>
      <c r="E53" s="12"/>
      <c r="F53" s="20">
        <f>SUM(F54:F55)</f>
        <v>1350000</v>
      </c>
      <c r="G53" s="20">
        <f>SUM(G54:G55)</f>
        <v>1216494</v>
      </c>
      <c r="H53" s="20">
        <f t="shared" si="0"/>
        <v>133506</v>
      </c>
    </row>
    <row r="54" spans="1:8" ht="15">
      <c r="A54" s="10"/>
      <c r="B54" s="11"/>
      <c r="C54" s="11"/>
      <c r="D54" s="11" t="s">
        <v>51</v>
      </c>
      <c r="E54" s="12"/>
      <c r="F54" s="20">
        <f>'[1]補正予算'!G54</f>
        <v>500000</v>
      </c>
      <c r="G54" s="17">
        <f>'[1]資金収支明細書'!H55</f>
        <v>366606</v>
      </c>
      <c r="H54" s="20">
        <f t="shared" si="0"/>
        <v>133394</v>
      </c>
    </row>
    <row r="55" spans="1:8" ht="15">
      <c r="A55" s="10"/>
      <c r="B55" s="11"/>
      <c r="C55" s="11"/>
      <c r="D55" s="11" t="s">
        <v>52</v>
      </c>
      <c r="E55" s="12"/>
      <c r="F55" s="20">
        <f>'[1]補正予算'!G55</f>
        <v>850000</v>
      </c>
      <c r="G55" s="17">
        <f>'[1]資金収支明細書'!H56</f>
        <v>849888</v>
      </c>
      <c r="H55" s="20">
        <f t="shared" si="0"/>
        <v>112</v>
      </c>
    </row>
    <row r="56" spans="1:8" ht="15">
      <c r="A56" s="2" t="s">
        <v>53</v>
      </c>
      <c r="B56" s="3"/>
      <c r="C56" s="3"/>
      <c r="D56" s="3"/>
      <c r="E56" s="4"/>
      <c r="F56" s="18">
        <f>-F51</f>
        <v>-2080000</v>
      </c>
      <c r="G56" s="18">
        <f>-G51</f>
        <v>-1946494</v>
      </c>
      <c r="H56" s="4">
        <f t="shared" si="0"/>
        <v>-133506</v>
      </c>
    </row>
    <row r="57" spans="1:8" ht="15">
      <c r="A57" s="6" t="s">
        <v>54</v>
      </c>
      <c r="B57" s="7"/>
      <c r="C57" s="7"/>
      <c r="D57" s="7"/>
      <c r="E57" s="8"/>
      <c r="F57" s="9"/>
      <c r="G57" s="9"/>
      <c r="H57" s="9"/>
    </row>
    <row r="58" spans="1:8" ht="15">
      <c r="A58" s="10"/>
      <c r="B58" s="11" t="s">
        <v>55</v>
      </c>
      <c r="C58" s="11"/>
      <c r="D58" s="11"/>
      <c r="E58" s="12"/>
      <c r="F58" s="14">
        <f>SUM(F59:F60)</f>
        <v>3550000</v>
      </c>
      <c r="G58" s="14">
        <f>SUM(G59:G60)</f>
        <v>3558400</v>
      </c>
      <c r="H58" s="14">
        <f t="shared" si="0"/>
        <v>-8400</v>
      </c>
    </row>
    <row r="59" spans="1:8" ht="15">
      <c r="A59" s="10"/>
      <c r="B59" s="11"/>
      <c r="C59" s="11" t="s">
        <v>56</v>
      </c>
      <c r="D59" s="11"/>
      <c r="E59" s="12"/>
      <c r="F59" s="20">
        <f>'[1]補正予算'!G59</f>
        <v>550000</v>
      </c>
      <c r="G59" s="17">
        <f>'[1]資金収支明細書'!H60</f>
        <v>558400</v>
      </c>
      <c r="H59" s="20">
        <f t="shared" si="0"/>
        <v>-8400</v>
      </c>
    </row>
    <row r="60" spans="1:8" ht="15">
      <c r="A60" s="10"/>
      <c r="B60" s="11"/>
      <c r="C60" s="11" t="s">
        <v>57</v>
      </c>
      <c r="D60" s="11"/>
      <c r="E60" s="12"/>
      <c r="F60" s="14">
        <f>'[1]補正予算'!G60</f>
        <v>3000000</v>
      </c>
      <c r="G60" s="22">
        <f>'[1]資金収支明細書'!H61</f>
        <v>3000000</v>
      </c>
      <c r="H60" s="14">
        <f t="shared" si="0"/>
        <v>0</v>
      </c>
    </row>
    <row r="61" spans="1:8" ht="15">
      <c r="A61" s="10"/>
      <c r="B61" s="11" t="s">
        <v>58</v>
      </c>
      <c r="C61" s="11"/>
      <c r="D61" s="11"/>
      <c r="E61" s="12"/>
      <c r="F61" s="20">
        <f>F58</f>
        <v>3550000</v>
      </c>
      <c r="G61" s="20">
        <f>G58</f>
        <v>3558400</v>
      </c>
      <c r="H61" s="20">
        <f t="shared" si="0"/>
        <v>-8400</v>
      </c>
    </row>
    <row r="62" spans="1:8" ht="15">
      <c r="A62" s="2" t="s">
        <v>59</v>
      </c>
      <c r="B62" s="3"/>
      <c r="C62" s="3"/>
      <c r="D62" s="3"/>
      <c r="E62" s="4"/>
      <c r="F62" s="23">
        <f>-F61</f>
        <v>-3550000</v>
      </c>
      <c r="G62" s="18">
        <f>-G61</f>
        <v>-3558400</v>
      </c>
      <c r="H62" s="4">
        <f t="shared" si="0"/>
        <v>8400</v>
      </c>
    </row>
    <row r="63" spans="1:8" ht="15">
      <c r="A63" s="2" t="s">
        <v>60</v>
      </c>
      <c r="B63" s="3"/>
      <c r="C63" s="3"/>
      <c r="D63" s="3"/>
      <c r="E63" s="4"/>
      <c r="F63" s="18">
        <f>'[1]補正予算'!G63</f>
        <v>2356105</v>
      </c>
      <c r="G63" s="21">
        <v>0</v>
      </c>
      <c r="H63" s="4">
        <f t="shared" si="0"/>
        <v>2356105</v>
      </c>
    </row>
    <row r="64" spans="1:8" ht="15">
      <c r="A64" s="2" t="s">
        <v>61</v>
      </c>
      <c r="B64" s="3"/>
      <c r="C64" s="3"/>
      <c r="D64" s="3"/>
      <c r="E64" s="4"/>
      <c r="F64" s="18">
        <f>F49+F56+F62-F63</f>
        <v>0</v>
      </c>
      <c r="G64" s="18">
        <f>G49+G56+G62-G63</f>
        <v>5687027</v>
      </c>
      <c r="H64" s="4">
        <f t="shared" si="0"/>
        <v>-5687027</v>
      </c>
    </row>
    <row r="66" spans="1:8" ht="15">
      <c r="A66" s="2"/>
      <c r="B66" s="3" t="s">
        <v>62</v>
      </c>
      <c r="C66" s="3"/>
      <c r="D66" s="3"/>
      <c r="E66" s="4"/>
      <c r="F66" s="24">
        <v>11638330</v>
      </c>
      <c r="G66" s="23">
        <f>'[1]資金収支明細書'!H67</f>
        <v>11638330</v>
      </c>
      <c r="H66" s="4">
        <f t="shared" si="0"/>
        <v>0</v>
      </c>
    </row>
    <row r="67" spans="1:8" ht="15">
      <c r="A67" s="2"/>
      <c r="B67" s="3" t="s">
        <v>63</v>
      </c>
      <c r="C67" s="3"/>
      <c r="D67" s="3"/>
      <c r="E67" s="4"/>
      <c r="F67" s="23">
        <f>F66+F64</f>
        <v>11638330</v>
      </c>
      <c r="G67" s="23">
        <f>G66+G64</f>
        <v>17325357</v>
      </c>
      <c r="H67" s="4">
        <f t="shared" si="0"/>
        <v>-5687027</v>
      </c>
    </row>
  </sheetData>
  <printOptions/>
  <pageMargins left="0.7086614173228347" right="0" top="0.7480314960629921" bottom="0.15748031496062992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使用者</dc:creator>
  <cp:keywords/>
  <dc:description/>
  <cp:lastModifiedBy>使用者</cp:lastModifiedBy>
  <cp:lastPrinted>2016-06-29T01:16:12Z</cp:lastPrinted>
  <dcterms:created xsi:type="dcterms:W3CDTF">2016-06-15T00:32:11Z</dcterms:created>
  <dcterms:modified xsi:type="dcterms:W3CDTF">2016-06-29T01:19:31Z</dcterms:modified>
  <cp:category/>
  <cp:version/>
  <cp:contentType/>
  <cp:contentStatus/>
</cp:coreProperties>
</file>